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5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'F5'!$A$1:$G$83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<sst xmlns="http://schemas.openxmlformats.org/spreadsheetml/2006/main" count="75" uniqueCount="75">
  <si>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MUNICIPIO DE LEÓN
Estado Analítico de Ingresos Detallado - LDF
Del 1 de enero al 31 de marzo de 2018
(PESOS)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</si>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</sst>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4" fillId="0" borderId="6" xfId="0" applyNumberFormat="1" applyFont="1" applyFill="1" applyBorder="1" applyAlignment="1">
      <alignment vertical="center"/>
    </xf>
    <xf numFmtId="41" fontId="4" fillId="0" borderId="0" xfId="0" applyNumberFormat="1" applyFont="1"/>
    <xf numFmtId="41" fontId="6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indent="2"/>
    </xf>
    <xf numFmtId="41" fontId="4" fillId="3" borderId="7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4" fontId="4" fillId="0" borderId="5" xfId="0" applyNumberFormat="1" applyFont="1" applyBorder="1" applyAlignment="1">
      <alignment vertical="center"/>
    </xf>
    <xf numFmtId="0" fontId="4" fillId="0" borderId="8" xfId="0" applyFont="1" applyBorder="1"/>
    <xf numFmtId="164" fontId="7" fillId="0" borderId="9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1352550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2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697\0351_LDF_1700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3"/>
  <sheetViews>
    <sheetView tabSelected="1" view="pageBreakPreview" zoomScaleSheetLayoutView="100" workbookViewId="0" topLeftCell="A1">
      <selection activeCell="A3" sqref="A3"/>
    </sheetView>
  </sheetViews>
  <sheetFormatPr defaultColWidth="12" defaultRowHeight="12.75"/>
  <cols>
    <col min="1" max="1" width="90.83203125" style="4" customWidth="1"/>
    <col min="2" max="2" width="18" style="4" bestFit="1" customWidth="1"/>
    <col min="3" max="3" width="19.66015625" style="4" bestFit="1" customWidth="1"/>
    <col min="4" max="4" width="16.5" style="4" bestFit="1" customWidth="1"/>
    <col min="5" max="5" width="16.66015625" style="4" bestFit="1" customWidth="1"/>
    <col min="6" max="6" width="16.5" style="4" bestFit="1" customWidth="1"/>
    <col min="7" max="7" width="17.33203125" style="4" customWidth="1"/>
    <col min="8" max="8" width="14" style="4" bestFit="1" customWidth="1"/>
    <col min="9" max="16384" width="12" style="4" customWidth="1"/>
  </cols>
  <sheetData>
    <row r="1" spans="1:7" ht="45.9" customHeight="1">
      <c r="A1" s="1" t="s">
        <v>0</v>
      </c>
      <c r="B1" s="2"/>
      <c r="C1" s="2"/>
      <c r="D1" s="2"/>
      <c r="E1" s="2"/>
      <c r="F1" s="2"/>
      <c r="G1" s="3"/>
    </row>
    <row r="2" spans="1:7" ht="11.25">
      <c r="A2" s="5"/>
      <c r="B2" s="6" t="s">
        <v>1</v>
      </c>
      <c r="C2" s="6"/>
      <c r="D2" s="6"/>
      <c r="E2" s="6"/>
      <c r="F2" s="6"/>
      <c r="G2" s="7"/>
    </row>
    <row r="3" spans="1:7" ht="20.4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1" customHeight="1">
      <c r="A4" s="11"/>
      <c r="B4" s="12"/>
      <c r="C4" s="12"/>
      <c r="D4" s="12"/>
      <c r="E4" s="12"/>
      <c r="F4" s="12"/>
      <c r="G4" s="12"/>
    </row>
    <row r="5" spans="1:7" ht="12.75">
      <c r="A5" s="13" t="s">
        <v>9</v>
      </c>
      <c r="B5" s="14"/>
      <c r="C5" s="14"/>
      <c r="D5" s="14"/>
      <c r="E5" s="14"/>
      <c r="F5" s="14"/>
      <c r="G5" s="14"/>
    </row>
    <row r="6" spans="1:9" ht="12.75">
      <c r="A6" s="15" t="s">
        <v>10</v>
      </c>
      <c r="B6" s="16">
        <v>1106994079</v>
      </c>
      <c r="C6" s="16">
        <v>0</v>
      </c>
      <c r="D6" s="16">
        <v>1106994079</v>
      </c>
      <c r="E6" s="16">
        <v>678961575.58</v>
      </c>
      <c r="F6" s="16">
        <v>678961575.58</v>
      </c>
      <c r="G6" s="17">
        <f>+F6-B6</f>
        <v>-428032503.41999996</v>
      </c>
      <c r="H6" s="18"/>
      <c r="I6" s="18"/>
    </row>
    <row r="7" spans="1:9" ht="12.75">
      <c r="A7" s="15" t="s">
        <v>11</v>
      </c>
      <c r="B7" s="16">
        <v>0</v>
      </c>
      <c r="C7" s="16">
        <v>0</v>
      </c>
      <c r="D7" s="16"/>
      <c r="E7" s="16">
        <v>0</v>
      </c>
      <c r="F7" s="16">
        <v>0</v>
      </c>
      <c r="G7" s="17">
        <v>0</v>
      </c>
      <c r="H7" s="18"/>
      <c r="I7" s="18"/>
    </row>
    <row r="8" spans="1:9" ht="12.75">
      <c r="A8" s="15" t="s">
        <v>12</v>
      </c>
      <c r="B8" s="16">
        <v>26226</v>
      </c>
      <c r="C8" s="16">
        <v>0</v>
      </c>
      <c r="D8" s="16">
        <v>26226</v>
      </c>
      <c r="E8" s="16">
        <v>7665.33</v>
      </c>
      <c r="F8" s="16">
        <v>7665.33</v>
      </c>
      <c r="G8" s="17">
        <f>+F8-B8</f>
        <v>-18560.67</v>
      </c>
      <c r="H8" s="18"/>
      <c r="I8" s="18"/>
    </row>
    <row r="9" spans="1:9" ht="12.75">
      <c r="A9" s="15" t="s">
        <v>13</v>
      </c>
      <c r="B9" s="16">
        <v>342050557</v>
      </c>
      <c r="C9" s="16">
        <v>0</v>
      </c>
      <c r="D9" s="16">
        <v>342050557</v>
      </c>
      <c r="E9" s="16">
        <v>65677211.88</v>
      </c>
      <c r="F9" s="16">
        <v>65677211.88</v>
      </c>
      <c r="G9" s="17">
        <f>+F9-B9</f>
        <v>-276373345.12</v>
      </c>
      <c r="H9" s="18"/>
      <c r="I9" s="18"/>
    </row>
    <row r="10" spans="1:9" ht="12.75">
      <c r="A10" s="15" t="s">
        <v>14</v>
      </c>
      <c r="B10" s="16">
        <v>87112077</v>
      </c>
      <c r="C10" s="16">
        <v>0</v>
      </c>
      <c r="D10" s="16">
        <v>87112077</v>
      </c>
      <c r="E10" s="16">
        <v>42796775.06</v>
      </c>
      <c r="F10" s="16">
        <v>42796775.06</v>
      </c>
      <c r="G10" s="17">
        <f>+F10-B10</f>
        <v>-44315301.94</v>
      </c>
      <c r="H10" s="18"/>
      <c r="I10" s="18"/>
    </row>
    <row r="11" spans="1:9" ht="12.75">
      <c r="A11" s="15" t="s">
        <v>15</v>
      </c>
      <c r="B11" s="16">
        <v>190181767</v>
      </c>
      <c r="C11" s="16">
        <v>-0.02</v>
      </c>
      <c r="D11" s="16">
        <v>190181766.98</v>
      </c>
      <c r="E11" s="16">
        <v>56947534.53</v>
      </c>
      <c r="F11" s="16">
        <v>56947534.53</v>
      </c>
      <c r="G11" s="17">
        <f>+F11-B11</f>
        <v>-133234232.47</v>
      </c>
      <c r="H11" s="18"/>
      <c r="I11" s="18"/>
    </row>
    <row r="12" spans="1:9" ht="12.7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v>0</v>
      </c>
      <c r="H12" s="18"/>
      <c r="I12" s="18"/>
    </row>
    <row r="13" spans="1:9" ht="12.75">
      <c r="A13" s="15" t="s">
        <v>17</v>
      </c>
      <c r="B13" s="16">
        <f>SUM(B14:B24)</f>
        <v>2004378618</v>
      </c>
      <c r="C13" s="16">
        <f aca="true" t="shared" si="0" ref="C13:F13">SUM(C14:C24)</f>
        <v>115498967.73</v>
      </c>
      <c r="D13" s="16">
        <f t="shared" si="0"/>
        <v>2119877585.73</v>
      </c>
      <c r="E13" s="16">
        <f t="shared" si="0"/>
        <v>534509083.09000003</v>
      </c>
      <c r="F13" s="16">
        <f t="shared" si="0"/>
        <v>534509083.09000003</v>
      </c>
      <c r="G13" s="19">
        <f>+F13-B13</f>
        <v>-1469869534.9099998</v>
      </c>
      <c r="H13" s="18"/>
      <c r="I13" s="18"/>
    </row>
    <row r="14" spans="1:9" ht="12.75">
      <c r="A14" s="20" t="s">
        <v>18</v>
      </c>
      <c r="B14" s="16">
        <v>1596203464</v>
      </c>
      <c r="C14" s="16">
        <v>74910380.56</v>
      </c>
      <c r="D14" s="16">
        <v>1671113844.56</v>
      </c>
      <c r="E14" s="16">
        <v>433622359.31</v>
      </c>
      <c r="F14" s="16">
        <v>433622359.31</v>
      </c>
      <c r="G14" s="17">
        <f>+F14-B14</f>
        <v>-1162581104.69</v>
      </c>
      <c r="H14" s="18"/>
      <c r="I14" s="18"/>
    </row>
    <row r="15" spans="1:9" ht="12.75">
      <c r="A15" s="20" t="s">
        <v>19</v>
      </c>
      <c r="B15" s="16">
        <v>19098612</v>
      </c>
      <c r="C15" s="16">
        <v>708467.89</v>
      </c>
      <c r="D15" s="16">
        <v>19807079.89</v>
      </c>
      <c r="E15" s="16">
        <v>5169174.66</v>
      </c>
      <c r="F15" s="16">
        <v>5169174.66</v>
      </c>
      <c r="G15" s="17">
        <f>+F15-B15</f>
        <v>-13929437.34</v>
      </c>
      <c r="H15" s="18"/>
      <c r="I15" s="18"/>
    </row>
    <row r="16" spans="1:9" ht="12.75">
      <c r="A16" s="20" t="s">
        <v>20</v>
      </c>
      <c r="B16" s="16">
        <v>144516498</v>
      </c>
      <c r="C16" s="16">
        <v>9366593.36</v>
      </c>
      <c r="D16" s="16">
        <v>153883091.36</v>
      </c>
      <c r="E16" s="16">
        <v>30818204.05</v>
      </c>
      <c r="F16" s="16">
        <v>30818204.05</v>
      </c>
      <c r="G16" s="17">
        <f>+F16-B16</f>
        <v>-113698293.95</v>
      </c>
      <c r="H16" s="18"/>
      <c r="I16" s="18"/>
    </row>
    <row r="17" spans="1:9" ht="12.75">
      <c r="A17" s="20" t="s">
        <v>21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v>0</v>
      </c>
      <c r="H17" s="18"/>
      <c r="I17" s="18"/>
    </row>
    <row r="18" spans="1:9" ht="12.75">
      <c r="A18" s="20" t="s">
        <v>22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v>0</v>
      </c>
      <c r="H18" s="18"/>
      <c r="I18" s="18"/>
    </row>
    <row r="19" spans="1:9" ht="12.75">
      <c r="A19" s="20" t="s">
        <v>23</v>
      </c>
      <c r="B19" s="16">
        <v>2076306</v>
      </c>
      <c r="C19" s="16">
        <v>-171869.8</v>
      </c>
      <c r="D19" s="16">
        <v>1904436.2</v>
      </c>
      <c r="E19" s="16">
        <v>487943.69</v>
      </c>
      <c r="F19" s="16">
        <v>487943.69</v>
      </c>
      <c r="G19" s="17">
        <f>+F19-B19</f>
        <v>-1588362.31</v>
      </c>
      <c r="H19" s="18"/>
      <c r="I19" s="18"/>
    </row>
    <row r="20" spans="1:9" ht="12.75">
      <c r="A20" s="20" t="s">
        <v>24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  <c r="H20" s="18"/>
      <c r="I20" s="18"/>
    </row>
    <row r="21" spans="1:9" ht="12.75">
      <c r="A21" s="20" t="s">
        <v>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v>0</v>
      </c>
      <c r="H21" s="18"/>
      <c r="I21" s="18"/>
    </row>
    <row r="22" spans="1:9" ht="12.75">
      <c r="A22" s="20" t="s">
        <v>26</v>
      </c>
      <c r="B22" s="16">
        <v>53174659</v>
      </c>
      <c r="C22" s="16">
        <v>1118269.2</v>
      </c>
      <c r="D22" s="16">
        <v>54292928.2</v>
      </c>
      <c r="E22" s="16">
        <v>14010066.38</v>
      </c>
      <c r="F22" s="16">
        <v>14010066.38</v>
      </c>
      <c r="G22" s="17">
        <f>+F22-B22</f>
        <v>-39164592.62</v>
      </c>
      <c r="H22" s="18"/>
      <c r="I22" s="18"/>
    </row>
    <row r="23" spans="1:9" ht="12.75">
      <c r="A23" s="20" t="s">
        <v>27</v>
      </c>
      <c r="B23" s="16">
        <v>189309079</v>
      </c>
      <c r="C23" s="16">
        <v>29567126.52</v>
      </c>
      <c r="D23" s="16">
        <v>218876205.52</v>
      </c>
      <c r="E23" s="16">
        <v>50401335</v>
      </c>
      <c r="F23" s="16">
        <v>50401335</v>
      </c>
      <c r="G23" s="17">
        <f>+F23-B23</f>
        <v>-138907744</v>
      </c>
      <c r="H23" s="18"/>
      <c r="I23" s="18"/>
    </row>
    <row r="24" spans="1:9" ht="12.75">
      <c r="A24" s="20" t="s">
        <v>28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v>0</v>
      </c>
      <c r="H24" s="18"/>
      <c r="I24" s="18"/>
    </row>
    <row r="25" spans="1:9" ht="12.75">
      <c r="A25" s="15" t="s">
        <v>29</v>
      </c>
      <c r="B25" s="16">
        <f>SUM(B26:B30)</f>
        <v>29034038</v>
      </c>
      <c r="C25" s="16">
        <f aca="true" t="shared" si="1" ref="C25:F25">SUM(C26:C30)</f>
        <v>755049.2</v>
      </c>
      <c r="D25" s="16">
        <f t="shared" si="1"/>
        <v>29789087.2</v>
      </c>
      <c r="E25" s="16">
        <f t="shared" si="1"/>
        <v>10437712.100000001</v>
      </c>
      <c r="F25" s="16">
        <f t="shared" si="1"/>
        <v>10437712.100000001</v>
      </c>
      <c r="G25" s="19">
        <f>+F25-B25</f>
        <v>-18596325.9</v>
      </c>
      <c r="H25" s="18"/>
      <c r="I25" s="18"/>
    </row>
    <row r="26" spans="1:9" ht="12.75">
      <c r="A26" s="20" t="s">
        <v>30</v>
      </c>
      <c r="B26" s="16">
        <v>327658</v>
      </c>
      <c r="C26" s="16">
        <v>-220903.91</v>
      </c>
      <c r="D26" s="16">
        <v>106754.09</v>
      </c>
      <c r="E26" s="16">
        <v>106754.38</v>
      </c>
      <c r="F26" s="16">
        <v>106754.38</v>
      </c>
      <c r="G26" s="17">
        <f>+F26-B26</f>
        <v>-220903.62</v>
      </c>
      <c r="H26" s="18"/>
      <c r="I26" s="18"/>
    </row>
    <row r="27" spans="1:9" ht="12.75">
      <c r="A27" s="20" t="s">
        <v>31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7">
        <v>0</v>
      </c>
      <c r="H27" s="18"/>
      <c r="I27" s="18"/>
    </row>
    <row r="28" spans="1:9" ht="12.75">
      <c r="A28" s="20" t="s">
        <v>32</v>
      </c>
      <c r="B28" s="16">
        <v>28706380</v>
      </c>
      <c r="C28" s="16">
        <v>975953.11</v>
      </c>
      <c r="D28" s="16">
        <v>29682333.11</v>
      </c>
      <c r="E28" s="16">
        <v>10330957.72</v>
      </c>
      <c r="F28" s="16">
        <v>10330957.72</v>
      </c>
      <c r="G28" s="17">
        <f>+F28-B28</f>
        <v>-18375422.28</v>
      </c>
      <c r="H28" s="18"/>
      <c r="I28" s="18"/>
    </row>
    <row r="29" spans="1:9" ht="12.75">
      <c r="A29" s="20" t="s">
        <v>33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v>0</v>
      </c>
      <c r="H29" s="18"/>
      <c r="I29" s="18"/>
    </row>
    <row r="30" spans="1:9" ht="12.75">
      <c r="A30" s="20" t="s">
        <v>34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>+F30-B30</f>
        <v>0</v>
      </c>
      <c r="H30" s="18"/>
      <c r="I30" s="18"/>
    </row>
    <row r="31" spans="1:9" ht="12.75">
      <c r="A31" s="15" t="s">
        <v>35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  <c r="H31" s="18"/>
      <c r="I31" s="18"/>
    </row>
    <row r="32" spans="1:9" ht="12.75">
      <c r="A32" s="15" t="s">
        <v>36</v>
      </c>
      <c r="B32" s="16">
        <f>B33</f>
        <v>0</v>
      </c>
      <c r="C32" s="16">
        <f aca="true" t="shared" si="2" ref="C32:F32">C33</f>
        <v>0</v>
      </c>
      <c r="D32" s="16">
        <f t="shared" si="2"/>
        <v>0</v>
      </c>
      <c r="E32" s="16">
        <f t="shared" si="2"/>
        <v>0</v>
      </c>
      <c r="F32" s="16">
        <f t="shared" si="2"/>
        <v>0</v>
      </c>
      <c r="G32" s="17">
        <v>0</v>
      </c>
      <c r="H32" s="18"/>
      <c r="I32" s="18"/>
    </row>
    <row r="33" spans="1:9" ht="12.75">
      <c r="A33" s="20" t="s">
        <v>37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v>0</v>
      </c>
      <c r="H33" s="18"/>
      <c r="I33" s="18"/>
    </row>
    <row r="34" spans="1:9" ht="12.75">
      <c r="A34" s="15" t="s">
        <v>38</v>
      </c>
      <c r="B34" s="16">
        <f>B35+B36</f>
        <v>685374</v>
      </c>
      <c r="C34" s="16">
        <f aca="true" t="shared" si="3" ref="C34:G34">C35+C36</f>
        <v>-60447.86</v>
      </c>
      <c r="D34" s="16">
        <f t="shared" si="3"/>
        <v>624926.14</v>
      </c>
      <c r="E34" s="16">
        <f t="shared" si="3"/>
        <v>341938</v>
      </c>
      <c r="F34" s="16">
        <f t="shared" si="3"/>
        <v>341938</v>
      </c>
      <c r="G34" s="16">
        <f t="shared" si="3"/>
        <v>-343436</v>
      </c>
      <c r="H34" s="18"/>
      <c r="I34" s="18"/>
    </row>
    <row r="35" spans="1:9" ht="12.75">
      <c r="A35" s="20" t="s">
        <v>39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>+F35-B35</f>
        <v>0</v>
      </c>
      <c r="H35" s="18"/>
      <c r="I35" s="18"/>
    </row>
    <row r="36" spans="1:9" ht="12.75">
      <c r="A36" s="20" t="s">
        <v>40</v>
      </c>
      <c r="B36" s="16">
        <v>685374</v>
      </c>
      <c r="C36" s="16">
        <v>-60447.86</v>
      </c>
      <c r="D36" s="16">
        <v>624926.14</v>
      </c>
      <c r="E36" s="16">
        <v>341938</v>
      </c>
      <c r="F36" s="16">
        <v>341938</v>
      </c>
      <c r="G36" s="17">
        <f>+F36-B36</f>
        <v>-343436</v>
      </c>
      <c r="H36" s="18"/>
      <c r="I36" s="18"/>
    </row>
    <row r="37" spans="1:7" ht="12.75">
      <c r="A37" s="13" t="s">
        <v>41</v>
      </c>
      <c r="B37" s="19">
        <f>SUM(B6:B13)+B25+B31+B32+B34</f>
        <v>3760462736</v>
      </c>
      <c r="C37" s="19">
        <f>SUM(C6:C13)+C25+C31+C32+C34</f>
        <v>116193569.05000001</v>
      </c>
      <c r="D37" s="19">
        <f>SUM(D6:D13)+D25+D31+D32+D34</f>
        <v>3876656305.0499997</v>
      </c>
      <c r="E37" s="19">
        <f>SUM(E6:E13)+E25+E31+E32+E34</f>
        <v>1389679495.5700002</v>
      </c>
      <c r="F37" s="19">
        <f>SUM(F6:F13)+F25+F31+F32+F34</f>
        <v>1389679495.5700002</v>
      </c>
      <c r="G37" s="19">
        <f>+F37-B37</f>
        <v>-2370783240.43</v>
      </c>
    </row>
    <row r="38" spans="1:7" ht="12.75">
      <c r="A38" s="13" t="s">
        <v>42</v>
      </c>
      <c r="B38" s="21"/>
      <c r="C38" s="21"/>
      <c r="D38" s="21"/>
      <c r="E38" s="21"/>
      <c r="F38" s="21"/>
      <c r="G38" s="22">
        <f>IF(G37&gt;0,G37,0)</f>
        <v>0</v>
      </c>
    </row>
    <row r="39" spans="1:7" ht="5.1" customHeight="1">
      <c r="A39" s="23"/>
      <c r="B39" s="17"/>
      <c r="C39" s="17"/>
      <c r="D39" s="17"/>
      <c r="E39" s="17"/>
      <c r="F39" s="17"/>
      <c r="G39" s="17"/>
    </row>
    <row r="40" spans="1:7" ht="12.75">
      <c r="A40" s="13" t="s">
        <v>43</v>
      </c>
      <c r="B40" s="17"/>
      <c r="C40" s="17"/>
      <c r="D40" s="17"/>
      <c r="E40" s="17"/>
      <c r="F40" s="17"/>
      <c r="G40" s="17"/>
    </row>
    <row r="41" spans="1:7" ht="12.75">
      <c r="A41" s="15" t="s">
        <v>44</v>
      </c>
      <c r="B41" s="22">
        <f>SUM(B42:B49)</f>
        <v>1087620519</v>
      </c>
      <c r="C41" s="22">
        <f aca="true" t="shared" si="4" ref="C41:F41">SUM(C42:C49)</f>
        <v>109525183.85</v>
      </c>
      <c r="D41" s="22">
        <f t="shared" si="4"/>
        <v>1197145702.85</v>
      </c>
      <c r="E41" s="22">
        <f t="shared" si="4"/>
        <v>309437779.07</v>
      </c>
      <c r="F41" s="22">
        <f t="shared" si="4"/>
        <v>309437779.07</v>
      </c>
      <c r="G41" s="19">
        <f>+F41-B41</f>
        <v>-778182739.9300001</v>
      </c>
    </row>
    <row r="42" spans="1:7" ht="12.75">
      <c r="A42" s="20" t="s">
        <v>45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7">
        <v>0</v>
      </c>
    </row>
    <row r="43" spans="1:7" ht="12.75">
      <c r="A43" s="20" t="s">
        <v>46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7">
        <v>0</v>
      </c>
    </row>
    <row r="44" spans="1:7" ht="12.75">
      <c r="A44" s="20" t="s">
        <v>47</v>
      </c>
      <c r="B44" s="16">
        <v>236087072</v>
      </c>
      <c r="C44" s="16">
        <v>9870569.85</v>
      </c>
      <c r="D44" s="16">
        <v>245957641.85</v>
      </c>
      <c r="E44" s="16">
        <v>72804824.15</v>
      </c>
      <c r="F44" s="16">
        <v>72804824.15</v>
      </c>
      <c r="G44" s="17">
        <f>+F44-B44</f>
        <v>-163282247.85</v>
      </c>
    </row>
    <row r="45" spans="1:7" ht="12.75">
      <c r="A45" s="24" t="s">
        <v>48</v>
      </c>
      <c r="B45" s="16">
        <v>851533447</v>
      </c>
      <c r="C45" s="16">
        <v>99654614</v>
      </c>
      <c r="D45" s="16">
        <v>951188061</v>
      </c>
      <c r="E45" s="16">
        <v>236632954.92</v>
      </c>
      <c r="F45" s="16">
        <v>236632954.92</v>
      </c>
      <c r="G45" s="17">
        <f>+F45-B45</f>
        <v>-614900492.08</v>
      </c>
    </row>
    <row r="46" spans="1:7" ht="12.75">
      <c r="A46" s="20" t="s">
        <v>49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v>0</v>
      </c>
    </row>
    <row r="47" spans="1:7" ht="12.75">
      <c r="A47" s="20" t="s">
        <v>50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v>0</v>
      </c>
    </row>
    <row r="48" spans="1:7" ht="12.75">
      <c r="A48" s="20" t="s">
        <v>51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v>0</v>
      </c>
    </row>
    <row r="49" spans="1:7" ht="12.75">
      <c r="A49" s="20" t="s">
        <v>52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v>0</v>
      </c>
    </row>
    <row r="50" spans="1:7" ht="12.75">
      <c r="A50" s="15" t="s">
        <v>53</v>
      </c>
      <c r="B50" s="16">
        <f>SUM(B51:B54)</f>
        <v>76500000</v>
      </c>
      <c r="C50" s="16">
        <f aca="true" t="shared" si="5" ref="C50:F50">SUM(C51:C54)</f>
        <v>404353285.99</v>
      </c>
      <c r="D50" s="16">
        <f t="shared" si="5"/>
        <v>480853285.99</v>
      </c>
      <c r="E50" s="16">
        <f t="shared" si="5"/>
        <v>100049432.57</v>
      </c>
      <c r="F50" s="16">
        <f t="shared" si="5"/>
        <v>100049432.57</v>
      </c>
      <c r="G50" s="19">
        <f>+F50-B50</f>
        <v>23549432.569999993</v>
      </c>
    </row>
    <row r="51" spans="1:7" ht="12.75">
      <c r="A51" s="20" t="s">
        <v>54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v>0</v>
      </c>
    </row>
    <row r="52" spans="1:7" ht="12.75">
      <c r="A52" s="20" t="s">
        <v>55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v>0</v>
      </c>
    </row>
    <row r="53" spans="1:7" ht="12.75">
      <c r="A53" s="20" t="s">
        <v>56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7">
        <v>0</v>
      </c>
    </row>
    <row r="54" spans="1:7" ht="12.75">
      <c r="A54" s="20" t="s">
        <v>57</v>
      </c>
      <c r="B54" s="16">
        <v>76500000</v>
      </c>
      <c r="C54" s="16">
        <v>404353285.99</v>
      </c>
      <c r="D54" s="16">
        <v>480853285.99</v>
      </c>
      <c r="E54" s="16">
        <v>100049432.57</v>
      </c>
      <c r="F54" s="16">
        <v>100049432.57</v>
      </c>
      <c r="G54" s="17">
        <f>+F54-B54</f>
        <v>23549432.569999993</v>
      </c>
    </row>
    <row r="55" spans="1:7" ht="12.75">
      <c r="A55" s="15" t="s">
        <v>58</v>
      </c>
      <c r="B55" s="16">
        <f>SUM(B56:B57)</f>
        <v>0</v>
      </c>
      <c r="C55" s="16">
        <f aca="true" t="shared" si="6" ref="C55:F55">SUM(C56:C57)</f>
        <v>0</v>
      </c>
      <c r="D55" s="16">
        <f t="shared" si="6"/>
        <v>0</v>
      </c>
      <c r="E55" s="16">
        <f t="shared" si="6"/>
        <v>0</v>
      </c>
      <c r="F55" s="16">
        <f t="shared" si="6"/>
        <v>0</v>
      </c>
      <c r="G55" s="17">
        <f>+F55-B55</f>
        <v>0</v>
      </c>
    </row>
    <row r="56" spans="1:7" ht="12.75">
      <c r="A56" s="20" t="s">
        <v>59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7">
        <v>0</v>
      </c>
    </row>
    <row r="57" spans="1:7" ht="12.75">
      <c r="A57" s="20" t="s">
        <v>60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7">
        <v>0</v>
      </c>
    </row>
    <row r="58" spans="1:7" ht="12.75">
      <c r="A58" s="15" t="s">
        <v>61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7">
        <v>0</v>
      </c>
    </row>
    <row r="59" spans="1:7" ht="12.75">
      <c r="A59" s="15" t="s">
        <v>62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>+F59-B59</f>
        <v>0</v>
      </c>
    </row>
    <row r="60" spans="1:7" ht="12.75">
      <c r="A60" s="13" t="s">
        <v>63</v>
      </c>
      <c r="B60" s="19">
        <f>B41+B50+B55+B58+B59</f>
        <v>1164120519</v>
      </c>
      <c r="C60" s="19">
        <f>C41+C50+C55+C58+C59</f>
        <v>513878469.84000003</v>
      </c>
      <c r="D60" s="19">
        <f>D41+D50+D55+D58+D59</f>
        <v>1677998988.84</v>
      </c>
      <c r="E60" s="19">
        <f>E41+E50+E55+E58+E59</f>
        <v>409487211.64</v>
      </c>
      <c r="F60" s="19">
        <f>F41+F50+F55+F58+F59</f>
        <v>409487211.64</v>
      </c>
      <c r="G60" s="19">
        <f>+F60-B60</f>
        <v>-754633307.36</v>
      </c>
    </row>
    <row r="61" spans="1:7" ht="5.1" customHeight="1">
      <c r="A61" s="23"/>
      <c r="B61" s="17"/>
      <c r="C61" s="17"/>
      <c r="D61" s="17"/>
      <c r="E61" s="17"/>
      <c r="F61" s="17"/>
      <c r="G61" s="17"/>
    </row>
    <row r="62" spans="1:7" ht="12.75">
      <c r="A62" s="13" t="s">
        <v>64</v>
      </c>
      <c r="B62" s="19">
        <f>SUM(B63)</f>
        <v>0</v>
      </c>
      <c r="C62" s="19">
        <f aca="true" t="shared" si="7" ref="C62:F62">SUM(C63)</f>
        <v>0</v>
      </c>
      <c r="D62" s="19">
        <f>SUM(D63)</f>
        <v>0</v>
      </c>
      <c r="E62" s="19">
        <f t="shared" si="7"/>
        <v>0</v>
      </c>
      <c r="F62" s="19">
        <f t="shared" si="7"/>
        <v>0</v>
      </c>
      <c r="G62" s="17">
        <f>+F62-B62</f>
        <v>0</v>
      </c>
    </row>
    <row r="63" spans="1:7" ht="12.75">
      <c r="A63" s="15" t="s">
        <v>65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F63-B63</f>
        <v>0</v>
      </c>
    </row>
    <row r="64" spans="1:7" ht="5.1" customHeight="1">
      <c r="A64" s="23"/>
      <c r="B64" s="17"/>
      <c r="C64" s="17"/>
      <c r="D64" s="17"/>
      <c r="E64" s="17"/>
      <c r="F64" s="17"/>
      <c r="G64" s="19"/>
    </row>
    <row r="65" spans="1:7" ht="12.75">
      <c r="A65" s="13" t="s">
        <v>66</v>
      </c>
      <c r="B65" s="19">
        <f>B37+B60+B62</f>
        <v>4924583255</v>
      </c>
      <c r="C65" s="19">
        <f>C37+C60+C62</f>
        <v>630072038.8900001</v>
      </c>
      <c r="D65" s="19">
        <f>D37+D60+D62</f>
        <v>5554655293.889999</v>
      </c>
      <c r="E65" s="19">
        <f>E37+E60+E62</f>
        <v>1799166707.21</v>
      </c>
      <c r="F65" s="19">
        <f>F37+F60+F62</f>
        <v>1799166707.21</v>
      </c>
      <c r="G65" s="19">
        <f>+F65-B65</f>
        <v>-3125416547.79</v>
      </c>
    </row>
    <row r="66" spans="1:7" ht="5.1" customHeight="1">
      <c r="A66" s="23"/>
      <c r="B66" s="17"/>
      <c r="C66" s="17"/>
      <c r="D66" s="17"/>
      <c r="E66" s="17"/>
      <c r="F66" s="17"/>
      <c r="G66" s="17"/>
    </row>
    <row r="67" spans="1:7" ht="12.75">
      <c r="A67" s="13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ht="12.75">
      <c r="A68" s="15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</row>
    <row r="69" spans="1:7" ht="12.75">
      <c r="A69" s="15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ht="12.75">
      <c r="A70" s="25" t="s">
        <v>70</v>
      </c>
      <c r="B70" s="19">
        <f>B68+B69</f>
        <v>0</v>
      </c>
      <c r="C70" s="19">
        <f aca="true" t="shared" si="8" ref="C70:F70">C68+C69</f>
        <v>0</v>
      </c>
      <c r="D70" s="19">
        <f t="shared" si="8"/>
        <v>0</v>
      </c>
      <c r="E70" s="19">
        <f t="shared" si="8"/>
        <v>0</v>
      </c>
      <c r="F70" s="19">
        <f t="shared" si="8"/>
        <v>0</v>
      </c>
      <c r="G70" s="19">
        <f>+F70-B70</f>
        <v>0</v>
      </c>
    </row>
    <row r="71" spans="1:7" ht="5.1" customHeight="1">
      <c r="A71" s="26"/>
      <c r="B71" s="27"/>
      <c r="C71" s="27"/>
      <c r="D71" s="27"/>
      <c r="E71" s="27"/>
      <c r="F71" s="27"/>
      <c r="G71" s="27"/>
    </row>
    <row r="81" spans="3:5" ht="12.75">
      <c r="C81" s="28"/>
      <c r="D81" s="28"/>
      <c r="E81" s="28"/>
    </row>
    <row r="82" spans="1:5" ht="11.25" customHeight="1">
      <c r="A82" s="29" t="s">
        <v>71</v>
      </c>
      <c r="C82" s="30" t="s">
        <v>72</v>
      </c>
      <c r="D82" s="30"/>
      <c r="E82" s="30"/>
    </row>
    <row r="83" spans="1:5" ht="12.75">
      <c r="A83" s="31" t="s">
        <v>73</v>
      </c>
      <c r="C83" s="30" t="s">
        <v>74</v>
      </c>
      <c r="D83" s="30"/>
      <c r="E83" s="30"/>
    </row>
  </sheetData>
  <mergeCells count="4">
    <mergeCell ref="A1:G1"/>
    <mergeCell ref="B2:F2"/>
    <mergeCell ref="C82:E82"/>
    <mergeCell ref="C83:E83"/>
  </mergeCells>
  <dataValidations count="1">
    <dataValidation type="decimal" allowBlank="1" showInputMessage="1" showErrorMessage="1" sqref="B6:F36 G34 B38:G38 B41:F59 B63:G63">
      <formula1>-17976931348623100000000000000000000000000000000000000000000000000000000000000000000000000000000000000</formula1>
      <formula2>1.79769313486231E+100</formula2>
    </dataValidation>
  </dataValidations>
  <printOptions/>
  <pageMargins left="0.21" right="0.47" top="0.75" bottom="0.75" header="0.3" footer="0.3"/>
  <pageSetup fitToHeight="1" fitToWidth="1" horizontalDpi="600" verticalDpi="600" orientation="portrait" scale="57" r:id="rId2"/>
  <ignoredErrors>
    <ignoredError sqref="B13:G24 B57:G71 G55:G56 B27:G54" unlockedFormula="1"/>
    <ignoredError sqref="B55:F56 B25:G26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2018-04-30T17:24:25Z</dcterms:created>
  <dcterms:modified xsi:type="dcterms:W3CDTF">2018-04-30T17:25:27Z</dcterms:modified>
  <cp:category/>
  <cp:version/>
  <cp:contentType/>
  <cp:contentStatus/>
</cp:coreProperties>
</file>